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УИТЭЦ\ОППР\Папка обмена\ЗиСы_2024\ЛОТ по Зачистке резервуаров ТЗП\"/>
    </mc:Choice>
  </mc:AlternateContent>
  <bookViews>
    <workbookView xWindow="0" yWindow="0" windowWidth="24042" windowHeight="9742"/>
  </bookViews>
  <sheets>
    <sheet name="Лист1" sheetId="1" r:id="rId1"/>
  </sheets>
  <definedNames>
    <definedName name="_xlnm.Print_Area" localSheetId="0">Лист1!$A$1:$H$45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1" i="1"/>
  <c r="D20" i="1"/>
  <c r="H26" i="1" l="1"/>
  <c r="H27" i="1"/>
  <c r="H28" i="1"/>
  <c r="H29" i="1"/>
  <c r="H3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10" i="1"/>
  <c r="H31" i="1" l="1"/>
</calcChain>
</file>

<file path=xl/sharedStrings.xml><?xml version="1.0" encoding="utf-8"?>
<sst xmlns="http://schemas.openxmlformats.org/spreadsheetml/2006/main" count="91" uniqueCount="66">
  <si>
    <t>Согласовано:</t>
  </si>
  <si>
    <t xml:space="preserve">Утверждаю: </t>
  </si>
  <si>
    <t>ИП Ивашкевич Ю.И.(У кольца)</t>
  </si>
  <si>
    <t>ИП Чипчеева Ирина Геннадьевна</t>
  </si>
  <si>
    <t>№ п/п</t>
  </si>
  <si>
    <t>Наименование услуги</t>
  </si>
  <si>
    <t>трудозатраты чел/час на ед.</t>
  </si>
  <si>
    <t>кол-во                                    шт</t>
  </si>
  <si>
    <t>стоимость 1 ч/час  (руб)</t>
  </si>
  <si>
    <t>Всего (руб)</t>
  </si>
  <si>
    <t>Наименование работ</t>
  </si>
  <si>
    <t>Вскрытие люков</t>
  </si>
  <si>
    <t>Компьютерная диагностика</t>
  </si>
  <si>
    <t>Монтаж линии откачки</t>
  </si>
  <si>
    <t>Диагностика подвески и рулевого управления</t>
  </si>
  <si>
    <t>Демонтаж линии откачки</t>
  </si>
  <si>
    <t>Диагностика работы двигателя</t>
  </si>
  <si>
    <t>Подготовка машин к испытанию, сдаче под наладку и пуску, присоединение к электрической сети (насосы)</t>
  </si>
  <si>
    <t>Монтаж линии откачки НСЖ через люки</t>
  </si>
  <si>
    <t>Зачистка под огневые работы</t>
  </si>
  <si>
    <t xml:space="preserve">Монтаж линии подачи горячей воды </t>
  </si>
  <si>
    <t>Демонтаж линии подачи воды</t>
  </si>
  <si>
    <t>Настройка временного освещения</t>
  </si>
  <si>
    <t>Очистка поверхности от ТНСО</t>
  </si>
  <si>
    <t>Откачка НСЖ из резервуара</t>
  </si>
  <si>
    <t>Выемка АСПО вручную</t>
  </si>
  <si>
    <t>Установка и разборка внутренних трубчатых инвентарных лесов</t>
  </si>
  <si>
    <t xml:space="preserve">Очистка днища бака </t>
  </si>
  <si>
    <t xml:space="preserve">Очистка внутренней поверхности бака </t>
  </si>
  <si>
    <t>Омыв резервуара горячей водой с использованием спецоборудования (моечные машинки)</t>
  </si>
  <si>
    <t>Погрузка донного осадка для утилизации</t>
  </si>
  <si>
    <t>Разгрузка донного осадка для утилизации</t>
  </si>
  <si>
    <t>Перевозка донного осадка для утилизации</t>
  </si>
  <si>
    <t>Утилизация ТНСО</t>
  </si>
  <si>
    <t xml:space="preserve">ВСЕГО без НДС: </t>
  </si>
  <si>
    <t xml:space="preserve">ВСЕГО: </t>
  </si>
  <si>
    <t>ЗД-ТД                                                                            К.В. Ларионов                                     ЗН ЦТП</t>
  </si>
  <si>
    <t>Е.М. Коренев</t>
  </si>
  <si>
    <t>К.В. Ларионов</t>
  </si>
  <si>
    <t xml:space="preserve">ЗТДэ                                                                              А.Л. Черноусов                                    Начальник ОППР </t>
  </si>
  <si>
    <t>В.А. Дунаев</t>
  </si>
  <si>
    <t>А.Л. Черноусов</t>
  </si>
  <si>
    <t>Начальник ЦТП                                                             А.В. Поляков                                       Инженер по ремонту ОППР</t>
  </si>
  <si>
    <t>А.Т. Махортова</t>
  </si>
  <si>
    <t>А.В. Поляков</t>
  </si>
  <si>
    <t xml:space="preserve">Заполняется после проведения закупки </t>
  </si>
  <si>
    <t>Коэффициент снижения</t>
  </si>
  <si>
    <t>Итого с К снижения, руб.</t>
  </si>
  <si>
    <t>Инженер по ремонту ОППР                                                                   А.Т. Махортова</t>
  </si>
  <si>
    <t>Начальник ОППР                                                                                     В.А. Дунаев</t>
  </si>
  <si>
    <t>Расчет стоимости № 1-ЦТП-2024-У</t>
  </si>
  <si>
    <t xml:space="preserve"> ________________С.В. Новиков</t>
  </si>
  <si>
    <t>"_____"_________2024 г.</t>
  </si>
  <si>
    <t>______________</t>
  </si>
  <si>
    <t>Приложение № 2 к договору №                                                    от ___________________2024 г.</t>
  </si>
  <si>
    <t xml:space="preserve">Директор филиала Усть-Илимской ТЭЦ </t>
  </si>
  <si>
    <t>шт.</t>
  </si>
  <si>
    <t>м</t>
  </si>
  <si>
    <t xml:space="preserve">м3 </t>
  </si>
  <si>
    <t>м3</t>
  </si>
  <si>
    <t>м2</t>
  </si>
  <si>
    <t>т</t>
  </si>
  <si>
    <t>Ед. изм.</t>
  </si>
  <si>
    <t>Кол-во</t>
  </si>
  <si>
    <t>кол-во                                    резервуаров</t>
  </si>
  <si>
    <r>
      <rPr>
        <sz val="9"/>
        <rFont val="Times New Roman"/>
        <family val="1"/>
        <charset val="204"/>
      </rPr>
      <t>Инв. № ИЭ02001417, ИЭ02001418, ИЭ02001419, ИЭ02001420, ИЭ02001421</t>
    </r>
    <r>
      <rPr>
        <b/>
        <sz val="14"/>
        <rFont val="Times New Roman"/>
        <family val="1"/>
        <charset val="204"/>
      </rPr>
      <t xml:space="preserve">                          Зачистка резервуаров ТЗП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</si>
</sst>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1" fillId="0" borderId="0"/>
  </cellStyleXfs>
  <cellXfs count="96">
    <xf numFmtId="0" fontId="0" fillId="0" borderId="0" xfId="0"/>
    <xf numFmtId="2" fontId="2" fillId="0" borderId="0" xfId="0" applyNumberFormat="1" applyFont="1"/>
    <xf numFmtId="0" fontId="2" fillId="0" borderId="0" xfId="0" applyFont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2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2" fillId="0" borderId="0" xfId="0" applyFont="1" applyFill="1"/>
    <xf numFmtId="0" fontId="5" fillId="0" borderId="0" xfId="0" applyNumberFormat="1" applyFont="1" applyFill="1" applyBorder="1" applyAlignment="1" applyProtection="1">
      <alignment vertical="center"/>
    </xf>
    <xf numFmtId="0" fontId="4" fillId="0" borderId="0" xfId="1" applyFont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/>
    <xf numFmtId="0" fontId="4" fillId="0" borderId="0" xfId="0" applyFont="1" applyFill="1" applyBorder="1" applyAlignment="1">
      <alignment horizontal="left" vertical="center"/>
    </xf>
    <xf numFmtId="2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/>
    <xf numFmtId="0" fontId="8" fillId="2" borderId="1" xfId="0" applyNumberFormat="1" applyFont="1" applyFill="1" applyBorder="1" applyAlignment="1" applyProtection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/>
    </xf>
    <xf numFmtId="1" fontId="8" fillId="2" borderId="1" xfId="0" applyNumberFormat="1" applyFont="1" applyFill="1" applyBorder="1" applyAlignment="1" applyProtection="1">
      <alignment horizontal="right" vertical="center"/>
    </xf>
    <xf numFmtId="0" fontId="8" fillId="2" borderId="1" xfId="0" applyNumberFormat="1" applyFont="1" applyFill="1" applyBorder="1" applyAlignment="1" applyProtection="1">
      <alignment vertical="center"/>
    </xf>
    <xf numFmtId="0" fontId="8" fillId="2" borderId="0" xfId="0" applyFont="1" applyFill="1"/>
    <xf numFmtId="0" fontId="12" fillId="0" borderId="1" xfId="0" applyFont="1" applyFill="1" applyBorder="1" applyAlignment="1">
      <alignment horizontal="justify" vertical="center" wrapText="1"/>
    </xf>
    <xf numFmtId="1" fontId="8" fillId="2" borderId="2" xfId="0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 applyProtection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Border="1" applyAlignment="1">
      <alignment horizontal="left"/>
    </xf>
    <xf numFmtId="2" fontId="13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/>
    <xf numFmtId="3" fontId="7" fillId="0" borderId="0" xfId="0" applyNumberFormat="1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2" fontId="4" fillId="0" borderId="0" xfId="0" applyNumberFormat="1" applyFont="1" applyFill="1"/>
    <xf numFmtId="2" fontId="4" fillId="0" borderId="0" xfId="0" applyNumberFormat="1" applyFont="1" applyFill="1" applyAlignment="1">
      <alignment horizontal="right"/>
    </xf>
    <xf numFmtId="0" fontId="8" fillId="0" borderId="0" xfId="0" applyFont="1" applyAlignment="1"/>
    <xf numFmtId="2" fontId="8" fillId="0" borderId="0" xfId="0" applyNumberFormat="1" applyFont="1" applyAlignment="1">
      <alignment horizontal="right"/>
    </xf>
    <xf numFmtId="4" fontId="7" fillId="0" borderId="0" xfId="0" applyNumberFormat="1" applyFont="1" applyFill="1" applyBorder="1" applyAlignment="1">
      <alignment horizontal="center" vertical="center"/>
    </xf>
    <xf numFmtId="0" fontId="14" fillId="0" borderId="0" xfId="0" applyFont="1"/>
    <xf numFmtId="0" fontId="4" fillId="0" borderId="0" xfId="1" applyFont="1" applyFill="1" applyAlignment="1">
      <alignment horizontal="left" vertical="top"/>
    </xf>
    <xf numFmtId="0" fontId="4" fillId="2" borderId="0" xfId="1" applyFont="1" applyFill="1" applyAlignment="1">
      <alignment horizontal="left" vertical="top"/>
    </xf>
    <xf numFmtId="3" fontId="10" fillId="0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6" fillId="0" borderId="0" xfId="0" applyFont="1"/>
    <xf numFmtId="0" fontId="2" fillId="0" borderId="0" xfId="0" applyFont="1" applyAlignment="1">
      <alignment wrapText="1"/>
    </xf>
    <xf numFmtId="0" fontId="3" fillId="0" borderId="0" xfId="0" applyFont="1" applyFill="1" applyBorder="1"/>
    <xf numFmtId="0" fontId="4" fillId="0" borderId="0" xfId="0" applyFont="1" applyFill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3" fontId="2" fillId="0" borderId="2" xfId="0" applyNumberFormat="1" applyFont="1" applyFill="1" applyBorder="1" applyAlignment="1">
      <alignment horizontal="left" vertical="center"/>
    </xf>
    <xf numFmtId="3" fontId="2" fillId="0" borderId="4" xfId="0" applyNumberFormat="1" applyFont="1" applyFill="1" applyBorder="1" applyAlignment="1">
      <alignment horizontal="left" vertical="center"/>
    </xf>
    <xf numFmtId="3" fontId="2" fillId="0" borderId="5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/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3" fontId="7" fillId="0" borderId="3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view="pageBreakPreview" topLeftCell="A7" zoomScaleNormal="100" zoomScaleSheetLayoutView="100" workbookViewId="0">
      <selection activeCell="B13" sqref="B13"/>
    </sheetView>
  </sheetViews>
  <sheetFormatPr defaultColWidth="9.109375" defaultRowHeight="13.15" x14ac:dyDescent="0.25"/>
  <cols>
    <col min="1" max="1" width="4.44140625" style="2" customWidth="1"/>
    <col min="2" max="2" width="97.109375" style="2" customWidth="1"/>
    <col min="3" max="3" width="7.88671875" style="2" customWidth="1"/>
    <col min="4" max="4" width="8" style="2" customWidth="1"/>
    <col min="5" max="5" width="12" style="1" customWidth="1"/>
    <col min="6" max="6" width="9.21875" style="1" customWidth="1"/>
    <col min="7" max="7" width="14.5546875" style="1" customWidth="1"/>
    <col min="8" max="8" width="13.109375" style="1" customWidth="1"/>
    <col min="9" max="9" width="10.109375" style="1" customWidth="1"/>
    <col min="10" max="10" width="23" style="2" hidden="1" customWidth="1"/>
    <col min="11" max="15" width="0" style="2" hidden="1" customWidth="1"/>
    <col min="16" max="16" width="21.44140625" style="2" hidden="1" customWidth="1"/>
    <col min="17" max="20" width="0" style="2" hidden="1" customWidth="1"/>
    <col min="21" max="16384" width="9.109375" style="2"/>
  </cols>
  <sheetData>
    <row r="1" spans="1:21" x14ac:dyDescent="0.25">
      <c r="A1" s="86" t="s">
        <v>54</v>
      </c>
      <c r="B1" s="86"/>
      <c r="C1" s="86"/>
      <c r="D1" s="86"/>
      <c r="E1" s="86"/>
      <c r="F1" s="86"/>
      <c r="G1" s="86"/>
      <c r="H1" s="86"/>
    </row>
    <row r="2" spans="1:21" ht="14.4" x14ac:dyDescent="0.25">
      <c r="A2" s="87" t="s">
        <v>0</v>
      </c>
      <c r="B2" s="87"/>
      <c r="C2" s="82"/>
      <c r="D2" s="82"/>
      <c r="E2" s="3"/>
      <c r="F2" s="4"/>
      <c r="G2" s="5"/>
      <c r="H2" s="6" t="s">
        <v>1</v>
      </c>
      <c r="I2" s="7"/>
      <c r="J2" s="8"/>
      <c r="K2" s="8"/>
    </row>
    <row r="3" spans="1:21" ht="14.4" x14ac:dyDescent="0.25">
      <c r="A3" s="78"/>
      <c r="B3" s="78"/>
      <c r="C3" s="82"/>
      <c r="D3" s="82"/>
      <c r="E3" s="3"/>
      <c r="F3" s="4"/>
      <c r="G3" s="5"/>
      <c r="H3" s="79" t="s">
        <v>55</v>
      </c>
      <c r="I3" s="7"/>
      <c r="J3" s="8"/>
      <c r="K3" s="8"/>
    </row>
    <row r="4" spans="1:21" s="12" customFormat="1" ht="12.55" customHeight="1" x14ac:dyDescent="0.25">
      <c r="A4" s="72"/>
      <c r="B4" s="9"/>
      <c r="C4" s="9"/>
      <c r="D4" s="9"/>
      <c r="E4" s="4"/>
      <c r="F4" s="4"/>
      <c r="G4" s="5"/>
      <c r="H4" s="6"/>
      <c r="I4" s="10"/>
      <c r="J4" s="11"/>
      <c r="K4" s="11"/>
      <c r="P4" s="13" t="s">
        <v>2</v>
      </c>
    </row>
    <row r="5" spans="1:21" s="12" customFormat="1" ht="14.4" x14ac:dyDescent="0.25">
      <c r="A5" s="14" t="s">
        <v>53</v>
      </c>
      <c r="B5" s="15"/>
      <c r="C5" s="15"/>
      <c r="D5" s="15"/>
      <c r="E5" s="4"/>
      <c r="F5" s="4"/>
      <c r="G5" s="5"/>
      <c r="H5" s="16" t="s">
        <v>51</v>
      </c>
      <c r="I5" s="17"/>
      <c r="J5" s="18"/>
      <c r="K5" s="18"/>
    </row>
    <row r="6" spans="1:21" s="12" customFormat="1" ht="14.4" x14ac:dyDescent="0.25">
      <c r="A6" s="9" t="s">
        <v>52</v>
      </c>
      <c r="B6" s="9"/>
      <c r="C6" s="9"/>
      <c r="D6" s="9"/>
      <c r="E6" s="3"/>
      <c r="F6" s="19"/>
      <c r="G6" s="20"/>
      <c r="H6" s="16" t="s">
        <v>52</v>
      </c>
      <c r="I6" s="19"/>
      <c r="J6" s="21"/>
      <c r="K6" s="21"/>
    </row>
    <row r="7" spans="1:21" ht="17.55" x14ac:dyDescent="0.25">
      <c r="A7" s="88" t="s">
        <v>50</v>
      </c>
      <c r="B7" s="88"/>
      <c r="C7" s="88"/>
      <c r="D7" s="88"/>
      <c r="E7" s="88"/>
      <c r="F7" s="88"/>
      <c r="G7" s="88"/>
      <c r="H7" s="88"/>
      <c r="I7" s="22"/>
      <c r="J7" s="13" t="s">
        <v>3</v>
      </c>
      <c r="K7" s="23"/>
      <c r="U7" s="73"/>
    </row>
    <row r="8" spans="1:21" ht="17.55" x14ac:dyDescent="0.25">
      <c r="A8" s="89" t="s">
        <v>65</v>
      </c>
      <c r="B8" s="90"/>
      <c r="C8" s="90"/>
      <c r="D8" s="90"/>
      <c r="E8" s="90"/>
      <c r="F8" s="90"/>
      <c r="G8" s="90"/>
      <c r="H8" s="90"/>
      <c r="J8" s="24"/>
      <c r="K8" s="24"/>
      <c r="L8" s="24"/>
      <c r="M8" s="24"/>
      <c r="N8" s="24"/>
      <c r="U8" s="72"/>
    </row>
    <row r="9" spans="1:21" s="12" customFormat="1" ht="36" customHeight="1" x14ac:dyDescent="0.25">
      <c r="A9" s="25" t="s">
        <v>4</v>
      </c>
      <c r="B9" s="25" t="s">
        <v>5</v>
      </c>
      <c r="C9" s="25" t="s">
        <v>62</v>
      </c>
      <c r="D9" s="25" t="s">
        <v>63</v>
      </c>
      <c r="E9" s="26" t="s">
        <v>6</v>
      </c>
      <c r="F9" s="95" t="s">
        <v>64</v>
      </c>
      <c r="G9" s="26" t="s">
        <v>8</v>
      </c>
      <c r="H9" s="26" t="s">
        <v>9</v>
      </c>
      <c r="I9" s="20"/>
      <c r="J9" s="27" t="s">
        <v>10</v>
      </c>
      <c r="K9" s="28" t="s">
        <v>6</v>
      </c>
      <c r="L9" s="28" t="s">
        <v>7</v>
      </c>
      <c r="M9" s="29"/>
      <c r="N9" s="30"/>
      <c r="P9" s="27" t="s">
        <v>10</v>
      </c>
      <c r="Q9" s="28" t="s">
        <v>6</v>
      </c>
      <c r="R9" s="28" t="s">
        <v>7</v>
      </c>
      <c r="S9" s="29"/>
      <c r="T9" s="30"/>
    </row>
    <row r="10" spans="1:21" s="41" customFormat="1" ht="15.05" customHeight="1" x14ac:dyDescent="0.3">
      <c r="A10" s="31">
        <v>1</v>
      </c>
      <c r="B10" s="32" t="s">
        <v>11</v>
      </c>
      <c r="C10" s="33" t="s">
        <v>56</v>
      </c>
      <c r="D10" s="33">
        <v>5</v>
      </c>
      <c r="E10" s="81">
        <v>1</v>
      </c>
      <c r="F10" s="33">
        <v>5</v>
      </c>
      <c r="G10" s="34">
        <v>613.26</v>
      </c>
      <c r="H10" s="80">
        <f>E10*F10*G10</f>
        <v>3066.3</v>
      </c>
      <c r="I10" s="35"/>
      <c r="J10" s="36" t="s">
        <v>12</v>
      </c>
      <c r="K10" s="37">
        <v>0.5</v>
      </c>
      <c r="L10" s="38">
        <v>5</v>
      </c>
      <c r="M10" s="39">
        <v>600</v>
      </c>
      <c r="N10" s="40">
        <v>3000</v>
      </c>
      <c r="P10" s="36" t="s">
        <v>12</v>
      </c>
      <c r="Q10" s="37">
        <v>0.5</v>
      </c>
      <c r="R10" s="38">
        <v>5</v>
      </c>
      <c r="S10" s="39">
        <v>1100</v>
      </c>
      <c r="T10" s="40">
        <v>5500</v>
      </c>
    </row>
    <row r="11" spans="1:21" s="41" customFormat="1" ht="15.05" customHeight="1" x14ac:dyDescent="0.3">
      <c r="A11" s="31">
        <v>2</v>
      </c>
      <c r="B11" s="42" t="s">
        <v>13</v>
      </c>
      <c r="C11" s="92" t="s">
        <v>57</v>
      </c>
      <c r="D11" s="93">
        <v>150</v>
      </c>
      <c r="E11" s="81">
        <v>1</v>
      </c>
      <c r="F11" s="33">
        <v>5</v>
      </c>
      <c r="G11" s="34">
        <v>613.26</v>
      </c>
      <c r="H11" s="80">
        <f t="shared" ref="H11:H30" si="0">E11*F11*G11</f>
        <v>3066.3</v>
      </c>
      <c r="I11" s="35"/>
      <c r="J11" s="36" t="s">
        <v>14</v>
      </c>
      <c r="K11" s="37">
        <v>0.4</v>
      </c>
      <c r="L11" s="38">
        <v>6</v>
      </c>
      <c r="M11" s="39">
        <v>600</v>
      </c>
      <c r="N11" s="40">
        <v>3600</v>
      </c>
      <c r="P11" s="36" t="s">
        <v>14</v>
      </c>
      <c r="Q11" s="37">
        <v>0.4</v>
      </c>
      <c r="R11" s="38">
        <v>6</v>
      </c>
      <c r="S11" s="39">
        <v>1100</v>
      </c>
      <c r="T11" s="40">
        <v>6600</v>
      </c>
    </row>
    <row r="12" spans="1:21" s="41" customFormat="1" ht="15.05" customHeight="1" x14ac:dyDescent="0.3">
      <c r="A12" s="31">
        <v>3</v>
      </c>
      <c r="B12" s="42" t="s">
        <v>15</v>
      </c>
      <c r="C12" s="92" t="s">
        <v>57</v>
      </c>
      <c r="D12" s="93">
        <v>150</v>
      </c>
      <c r="E12" s="81">
        <v>3</v>
      </c>
      <c r="F12" s="33">
        <v>5</v>
      </c>
      <c r="G12" s="34">
        <v>613.26</v>
      </c>
      <c r="H12" s="80">
        <f t="shared" si="0"/>
        <v>9198.9</v>
      </c>
      <c r="I12" s="35"/>
      <c r="J12" s="36" t="s">
        <v>16</v>
      </c>
      <c r="K12" s="37">
        <v>0.4</v>
      </c>
      <c r="L12" s="38">
        <v>4</v>
      </c>
      <c r="M12" s="39">
        <v>400</v>
      </c>
      <c r="N12" s="40">
        <v>1600</v>
      </c>
      <c r="P12" s="36" t="s">
        <v>16</v>
      </c>
      <c r="Q12" s="37">
        <v>0.4</v>
      </c>
      <c r="R12" s="38">
        <v>4</v>
      </c>
      <c r="S12" s="39">
        <v>110</v>
      </c>
      <c r="T12" s="40">
        <v>440</v>
      </c>
    </row>
    <row r="13" spans="1:21" s="41" customFormat="1" ht="15.05" customHeight="1" x14ac:dyDescent="0.3">
      <c r="A13" s="31">
        <v>4</v>
      </c>
      <c r="B13" s="42" t="s">
        <v>17</v>
      </c>
      <c r="C13" s="92" t="s">
        <v>56</v>
      </c>
      <c r="D13" s="93">
        <v>5</v>
      </c>
      <c r="E13" s="81">
        <v>3</v>
      </c>
      <c r="F13" s="33">
        <v>5</v>
      </c>
      <c r="G13" s="34">
        <v>613.26</v>
      </c>
      <c r="H13" s="80">
        <f t="shared" si="0"/>
        <v>9198.9</v>
      </c>
      <c r="I13" s="35"/>
      <c r="J13" s="36"/>
      <c r="K13" s="37"/>
      <c r="L13" s="38"/>
      <c r="M13" s="43"/>
      <c r="N13" s="40"/>
      <c r="P13" s="36"/>
      <c r="Q13" s="37"/>
      <c r="R13" s="38"/>
      <c r="S13" s="43"/>
      <c r="T13" s="40"/>
    </row>
    <row r="14" spans="1:21" s="41" customFormat="1" ht="15.05" customHeight="1" x14ac:dyDescent="0.3">
      <c r="A14" s="31">
        <v>5</v>
      </c>
      <c r="B14" s="42" t="s">
        <v>18</v>
      </c>
      <c r="C14" s="92" t="s">
        <v>57</v>
      </c>
      <c r="D14" s="93">
        <v>150</v>
      </c>
      <c r="E14" s="81">
        <v>2</v>
      </c>
      <c r="F14" s="33">
        <v>5</v>
      </c>
      <c r="G14" s="34">
        <v>613.26</v>
      </c>
      <c r="H14" s="80">
        <f t="shared" si="0"/>
        <v>6132.6</v>
      </c>
      <c r="I14" s="35"/>
      <c r="J14" s="36"/>
      <c r="K14" s="37"/>
      <c r="L14" s="38"/>
      <c r="M14" s="43"/>
      <c r="N14" s="40"/>
      <c r="P14" s="36"/>
      <c r="Q14" s="37"/>
      <c r="R14" s="38"/>
      <c r="S14" s="43"/>
      <c r="T14" s="40"/>
    </row>
    <row r="15" spans="1:21" s="41" customFormat="1" ht="15.05" customHeight="1" x14ac:dyDescent="0.3">
      <c r="A15" s="31">
        <v>6</v>
      </c>
      <c r="B15" s="42" t="s">
        <v>15</v>
      </c>
      <c r="C15" s="92" t="s">
        <v>57</v>
      </c>
      <c r="D15" s="93">
        <v>150</v>
      </c>
      <c r="E15" s="81">
        <v>2</v>
      </c>
      <c r="F15" s="33">
        <v>5</v>
      </c>
      <c r="G15" s="34">
        <v>613.26</v>
      </c>
      <c r="H15" s="80">
        <f t="shared" si="0"/>
        <v>6132.6</v>
      </c>
      <c r="I15" s="35"/>
      <c r="J15" s="36"/>
      <c r="K15" s="37"/>
      <c r="L15" s="38"/>
      <c r="M15" s="43"/>
      <c r="N15" s="40"/>
      <c r="P15" s="36"/>
      <c r="Q15" s="37"/>
      <c r="R15" s="38"/>
      <c r="S15" s="43"/>
      <c r="T15" s="40"/>
    </row>
    <row r="16" spans="1:21" s="41" customFormat="1" ht="15.05" customHeight="1" x14ac:dyDescent="0.3">
      <c r="A16" s="31">
        <v>7</v>
      </c>
      <c r="B16" s="44" t="s">
        <v>19</v>
      </c>
      <c r="C16" s="92" t="s">
        <v>56</v>
      </c>
      <c r="D16" s="33">
        <v>10</v>
      </c>
      <c r="E16" s="81">
        <v>18</v>
      </c>
      <c r="F16" s="33">
        <v>5</v>
      </c>
      <c r="G16" s="34">
        <v>613.26</v>
      </c>
      <c r="H16" s="80">
        <f t="shared" si="0"/>
        <v>55193.4</v>
      </c>
      <c r="I16" s="35"/>
      <c r="J16" s="36"/>
      <c r="K16" s="37"/>
      <c r="L16" s="38"/>
      <c r="M16" s="43"/>
      <c r="N16" s="40"/>
      <c r="P16" s="36"/>
      <c r="Q16" s="37"/>
      <c r="R16" s="38"/>
      <c r="S16" s="43"/>
      <c r="T16" s="40"/>
    </row>
    <row r="17" spans="1:20" s="41" customFormat="1" ht="15.05" customHeight="1" x14ac:dyDescent="0.3">
      <c r="A17" s="31">
        <v>8</v>
      </c>
      <c r="B17" s="42" t="s">
        <v>20</v>
      </c>
      <c r="C17" s="92" t="s">
        <v>57</v>
      </c>
      <c r="D17" s="93">
        <v>150</v>
      </c>
      <c r="E17" s="81">
        <v>4</v>
      </c>
      <c r="F17" s="33">
        <v>5</v>
      </c>
      <c r="G17" s="34">
        <v>613.26</v>
      </c>
      <c r="H17" s="80">
        <f t="shared" si="0"/>
        <v>12265.2</v>
      </c>
      <c r="I17" s="35"/>
      <c r="J17" s="36"/>
      <c r="K17" s="37"/>
      <c r="L17" s="38"/>
      <c r="M17" s="43"/>
      <c r="N17" s="40"/>
      <c r="P17" s="36"/>
      <c r="Q17" s="37"/>
      <c r="R17" s="38"/>
      <c r="S17" s="43"/>
      <c r="T17" s="40"/>
    </row>
    <row r="18" spans="1:20" s="41" customFormat="1" ht="15.05" customHeight="1" x14ac:dyDescent="0.3">
      <c r="A18" s="31">
        <v>9</v>
      </c>
      <c r="B18" s="42" t="s">
        <v>21</v>
      </c>
      <c r="C18" s="92" t="s">
        <v>57</v>
      </c>
      <c r="D18" s="93">
        <v>150</v>
      </c>
      <c r="E18" s="81">
        <v>1</v>
      </c>
      <c r="F18" s="33">
        <v>5</v>
      </c>
      <c r="G18" s="34">
        <v>613.26</v>
      </c>
      <c r="H18" s="80">
        <f t="shared" si="0"/>
        <v>3066.3</v>
      </c>
      <c r="I18" s="35"/>
      <c r="J18" s="36"/>
      <c r="K18" s="37"/>
      <c r="L18" s="38"/>
      <c r="M18" s="43"/>
      <c r="N18" s="40"/>
      <c r="P18" s="36"/>
      <c r="Q18" s="37"/>
      <c r="R18" s="38"/>
      <c r="S18" s="43"/>
      <c r="T18" s="40"/>
    </row>
    <row r="19" spans="1:20" s="41" customFormat="1" ht="15.05" customHeight="1" x14ac:dyDescent="0.3">
      <c r="A19" s="31">
        <v>10</v>
      </c>
      <c r="B19" s="32" t="s">
        <v>22</v>
      </c>
      <c r="C19" s="92" t="s">
        <v>56</v>
      </c>
      <c r="D19" s="33">
        <v>10</v>
      </c>
      <c r="E19" s="81">
        <v>2</v>
      </c>
      <c r="F19" s="33">
        <v>5</v>
      </c>
      <c r="G19" s="34">
        <v>613.26</v>
      </c>
      <c r="H19" s="80">
        <f t="shared" si="0"/>
        <v>6132.6</v>
      </c>
      <c r="I19" s="35"/>
      <c r="J19" s="36"/>
      <c r="K19" s="37"/>
      <c r="L19" s="38"/>
      <c r="M19" s="43"/>
      <c r="N19" s="40"/>
      <c r="P19" s="36"/>
      <c r="Q19" s="37"/>
      <c r="R19" s="38"/>
      <c r="S19" s="43"/>
      <c r="T19" s="40"/>
    </row>
    <row r="20" spans="1:20" s="41" customFormat="1" ht="15.05" customHeight="1" x14ac:dyDescent="0.3">
      <c r="A20" s="31">
        <v>11</v>
      </c>
      <c r="B20" s="42" t="s">
        <v>23</v>
      </c>
      <c r="C20" s="92" t="s">
        <v>58</v>
      </c>
      <c r="D20" s="93">
        <f>25*5</f>
        <v>125</v>
      </c>
      <c r="E20" s="81">
        <v>12</v>
      </c>
      <c r="F20" s="33">
        <v>5</v>
      </c>
      <c r="G20" s="34">
        <v>613.26</v>
      </c>
      <c r="H20" s="80">
        <f t="shared" si="0"/>
        <v>36795.599999999999</v>
      </c>
      <c r="I20" s="35"/>
      <c r="J20" s="36"/>
      <c r="K20" s="37"/>
      <c r="L20" s="38"/>
      <c r="M20" s="43"/>
      <c r="N20" s="40"/>
      <c r="P20" s="36"/>
      <c r="Q20" s="37"/>
      <c r="R20" s="38"/>
      <c r="S20" s="43"/>
      <c r="T20" s="40"/>
    </row>
    <row r="21" spans="1:20" s="41" customFormat="1" ht="15.05" customHeight="1" x14ac:dyDescent="0.3">
      <c r="A21" s="31">
        <v>12</v>
      </c>
      <c r="B21" s="32" t="s">
        <v>24</v>
      </c>
      <c r="C21" s="33" t="s">
        <v>59</v>
      </c>
      <c r="D21" s="33">
        <f>(75+50-25-20)*5</f>
        <v>400</v>
      </c>
      <c r="E21" s="81">
        <v>6</v>
      </c>
      <c r="F21" s="33">
        <v>5</v>
      </c>
      <c r="G21" s="34">
        <v>613.26</v>
      </c>
      <c r="H21" s="80">
        <f t="shared" si="0"/>
        <v>18397.8</v>
      </c>
      <c r="I21" s="35"/>
      <c r="J21" s="36"/>
      <c r="K21" s="37"/>
      <c r="L21" s="38"/>
      <c r="M21" s="43"/>
      <c r="N21" s="40"/>
      <c r="P21" s="36"/>
      <c r="Q21" s="37"/>
      <c r="R21" s="38"/>
      <c r="S21" s="43"/>
      <c r="T21" s="40"/>
    </row>
    <row r="22" spans="1:20" s="41" customFormat="1" ht="15.05" customHeight="1" x14ac:dyDescent="0.3">
      <c r="A22" s="31">
        <v>13</v>
      </c>
      <c r="B22" s="32" t="s">
        <v>25</v>
      </c>
      <c r="C22" s="33" t="s">
        <v>59</v>
      </c>
      <c r="D22" s="33">
        <v>100</v>
      </c>
      <c r="E22" s="81">
        <v>12</v>
      </c>
      <c r="F22" s="33">
        <v>5</v>
      </c>
      <c r="G22" s="34">
        <v>613.26</v>
      </c>
      <c r="H22" s="80">
        <f t="shared" si="0"/>
        <v>36795.599999999999</v>
      </c>
      <c r="I22" s="35"/>
      <c r="J22" s="36"/>
      <c r="K22" s="37"/>
      <c r="L22" s="38"/>
      <c r="M22" s="43"/>
      <c r="N22" s="40"/>
      <c r="P22" s="36"/>
      <c r="Q22" s="37"/>
      <c r="R22" s="38"/>
      <c r="S22" s="43"/>
      <c r="T22" s="40"/>
    </row>
    <row r="23" spans="1:20" s="41" customFormat="1" ht="15.05" customHeight="1" x14ac:dyDescent="0.3">
      <c r="A23" s="31">
        <v>14</v>
      </c>
      <c r="B23" s="45" t="s">
        <v>26</v>
      </c>
      <c r="C23" s="33" t="s">
        <v>60</v>
      </c>
      <c r="D23" s="33">
        <f>(9.72+8.9)*3*5</f>
        <v>279.3</v>
      </c>
      <c r="E23" s="81">
        <v>8</v>
      </c>
      <c r="F23" s="33">
        <v>5</v>
      </c>
      <c r="G23" s="34">
        <v>613.26</v>
      </c>
      <c r="H23" s="80">
        <f t="shared" si="0"/>
        <v>24530.400000000001</v>
      </c>
      <c r="I23" s="35"/>
      <c r="J23" s="36"/>
      <c r="K23" s="37"/>
      <c r="L23" s="38"/>
      <c r="M23" s="43"/>
      <c r="N23" s="40"/>
      <c r="P23" s="36"/>
      <c r="Q23" s="37"/>
      <c r="R23" s="38"/>
      <c r="S23" s="43"/>
      <c r="T23" s="40"/>
    </row>
    <row r="24" spans="1:20" s="41" customFormat="1" ht="15.05" customHeight="1" x14ac:dyDescent="0.3">
      <c r="A24" s="31">
        <v>15</v>
      </c>
      <c r="B24" s="32" t="s">
        <v>27</v>
      </c>
      <c r="C24" s="33" t="s">
        <v>60</v>
      </c>
      <c r="D24" s="94">
        <f>(3.14*1.6*1.6+3.14*1.625*1.625)*5</f>
        <v>81.649812499999996</v>
      </c>
      <c r="E24" s="81">
        <v>10</v>
      </c>
      <c r="F24" s="33">
        <v>5</v>
      </c>
      <c r="G24" s="34">
        <v>613.26</v>
      </c>
      <c r="H24" s="80">
        <f t="shared" si="0"/>
        <v>30663</v>
      </c>
      <c r="I24" s="35"/>
      <c r="J24" s="36"/>
      <c r="K24" s="37"/>
      <c r="L24" s="38"/>
      <c r="M24" s="43"/>
      <c r="N24" s="40"/>
      <c r="P24" s="36"/>
      <c r="Q24" s="37"/>
      <c r="R24" s="38"/>
      <c r="S24" s="43"/>
      <c r="T24" s="40"/>
    </row>
    <row r="25" spans="1:20" s="41" customFormat="1" ht="15.05" customHeight="1" x14ac:dyDescent="0.3">
      <c r="A25" s="31">
        <v>16</v>
      </c>
      <c r="B25" s="32" t="s">
        <v>28</v>
      </c>
      <c r="C25" s="33" t="s">
        <v>60</v>
      </c>
      <c r="D25" s="94">
        <f>2*3.91*3.14*1.6+2.55*3.14*1.625</f>
        <v>52.299055000000003</v>
      </c>
      <c r="E25" s="81">
        <v>17.143999999999998</v>
      </c>
      <c r="F25" s="33">
        <v>5</v>
      </c>
      <c r="G25" s="34">
        <v>613.26</v>
      </c>
      <c r="H25" s="80">
        <f t="shared" si="0"/>
        <v>52568.647199999999</v>
      </c>
      <c r="I25" s="35"/>
      <c r="J25" s="36"/>
      <c r="K25" s="37"/>
      <c r="L25" s="38"/>
      <c r="M25" s="43"/>
      <c r="N25" s="40"/>
      <c r="P25" s="36"/>
      <c r="Q25" s="37"/>
      <c r="R25" s="38"/>
      <c r="S25" s="43"/>
      <c r="T25" s="40"/>
    </row>
    <row r="26" spans="1:20" s="41" customFormat="1" ht="15.05" customHeight="1" x14ac:dyDescent="0.3">
      <c r="A26" s="31">
        <v>17</v>
      </c>
      <c r="B26" s="46" t="s">
        <v>29</v>
      </c>
      <c r="C26" s="92" t="s">
        <v>59</v>
      </c>
      <c r="D26" s="93">
        <f>(75+50)*5</f>
        <v>625</v>
      </c>
      <c r="E26" s="81">
        <v>4</v>
      </c>
      <c r="F26" s="33">
        <v>5</v>
      </c>
      <c r="G26" s="34">
        <v>613.26</v>
      </c>
      <c r="H26" s="80">
        <f>E26*F26*G26</f>
        <v>12265.2</v>
      </c>
      <c r="I26" s="35"/>
      <c r="J26" s="36"/>
      <c r="K26" s="37"/>
      <c r="L26" s="38"/>
      <c r="M26" s="43"/>
      <c r="N26" s="40"/>
      <c r="P26" s="36"/>
      <c r="Q26" s="37"/>
      <c r="R26" s="38"/>
      <c r="S26" s="43"/>
      <c r="T26" s="40"/>
    </row>
    <row r="27" spans="1:20" s="41" customFormat="1" ht="15.05" customHeight="1" x14ac:dyDescent="0.3">
      <c r="A27" s="31">
        <v>18</v>
      </c>
      <c r="B27" s="45" t="s">
        <v>30</v>
      </c>
      <c r="C27" s="33" t="s">
        <v>61</v>
      </c>
      <c r="D27" s="33">
        <v>25</v>
      </c>
      <c r="E27" s="81">
        <v>4</v>
      </c>
      <c r="F27" s="33">
        <v>5</v>
      </c>
      <c r="G27" s="34">
        <v>613.26</v>
      </c>
      <c r="H27" s="80">
        <f t="shared" si="0"/>
        <v>12265.2</v>
      </c>
      <c r="I27" s="35"/>
      <c r="J27" s="36"/>
      <c r="K27" s="37"/>
      <c r="L27" s="38"/>
      <c r="M27" s="43"/>
      <c r="N27" s="40"/>
      <c r="P27" s="36"/>
      <c r="Q27" s="37"/>
      <c r="R27" s="38"/>
      <c r="S27" s="43"/>
      <c r="T27" s="40"/>
    </row>
    <row r="28" spans="1:20" s="41" customFormat="1" ht="15.05" customHeight="1" x14ac:dyDescent="0.3">
      <c r="A28" s="31">
        <v>19</v>
      </c>
      <c r="B28" s="45" t="s">
        <v>31</v>
      </c>
      <c r="C28" s="33" t="s">
        <v>61</v>
      </c>
      <c r="D28" s="33">
        <v>25</v>
      </c>
      <c r="E28" s="81">
        <v>2</v>
      </c>
      <c r="F28" s="33">
        <v>5</v>
      </c>
      <c r="G28" s="34">
        <v>613.26</v>
      </c>
      <c r="H28" s="80">
        <f t="shared" si="0"/>
        <v>6132.6</v>
      </c>
      <c r="I28" s="35"/>
      <c r="J28" s="36"/>
      <c r="K28" s="37"/>
      <c r="L28" s="38"/>
      <c r="M28" s="43"/>
      <c r="N28" s="40"/>
      <c r="P28" s="36"/>
      <c r="Q28" s="37"/>
      <c r="R28" s="38"/>
      <c r="S28" s="43"/>
      <c r="T28" s="40"/>
    </row>
    <row r="29" spans="1:20" s="41" customFormat="1" ht="15.05" customHeight="1" x14ac:dyDescent="0.3">
      <c r="A29" s="31">
        <v>20</v>
      </c>
      <c r="B29" s="45" t="s">
        <v>32</v>
      </c>
      <c r="C29" s="33" t="s">
        <v>61</v>
      </c>
      <c r="D29" s="33">
        <v>25</v>
      </c>
      <c r="E29" s="81">
        <v>1</v>
      </c>
      <c r="F29" s="33">
        <v>5</v>
      </c>
      <c r="G29" s="34">
        <v>613.26</v>
      </c>
      <c r="H29" s="80">
        <f t="shared" si="0"/>
        <v>3066.3</v>
      </c>
      <c r="I29" s="35"/>
      <c r="J29" s="36"/>
      <c r="K29" s="37"/>
      <c r="L29" s="38"/>
      <c r="M29" s="43"/>
      <c r="N29" s="40"/>
      <c r="P29" s="36"/>
      <c r="Q29" s="37"/>
      <c r="R29" s="38"/>
      <c r="S29" s="43"/>
      <c r="T29" s="40"/>
    </row>
    <row r="30" spans="1:20" s="41" customFormat="1" ht="15.05" customHeight="1" x14ac:dyDescent="0.3">
      <c r="A30" s="31">
        <v>21</v>
      </c>
      <c r="B30" s="42" t="s">
        <v>33</v>
      </c>
      <c r="C30" s="33" t="s">
        <v>61</v>
      </c>
      <c r="D30" s="93">
        <v>25</v>
      </c>
      <c r="E30" s="81">
        <v>1</v>
      </c>
      <c r="F30" s="33">
        <v>5</v>
      </c>
      <c r="G30" s="34">
        <v>613.26</v>
      </c>
      <c r="H30" s="80">
        <f t="shared" si="0"/>
        <v>3066.3</v>
      </c>
      <c r="I30" s="35"/>
      <c r="J30" s="36"/>
      <c r="K30" s="37"/>
      <c r="L30" s="38"/>
      <c r="M30" s="43"/>
      <c r="N30" s="40"/>
      <c r="P30" s="36"/>
      <c r="Q30" s="37"/>
      <c r="R30" s="38"/>
      <c r="S30" s="43"/>
      <c r="T30" s="40"/>
    </row>
    <row r="31" spans="1:20" s="55" customFormat="1" ht="15.05" customHeight="1" x14ac:dyDescent="0.3">
      <c r="A31" s="47">
        <v>22</v>
      </c>
      <c r="B31" s="48" t="s">
        <v>34</v>
      </c>
      <c r="C31" s="48"/>
      <c r="D31" s="48"/>
      <c r="E31" s="49"/>
      <c r="F31" s="49"/>
      <c r="G31" s="49"/>
      <c r="H31" s="50">
        <f>SUM(H10:H30)</f>
        <v>349999.74719999998</v>
      </c>
      <c r="I31" s="51"/>
      <c r="J31" s="52" t="s">
        <v>35</v>
      </c>
      <c r="K31" s="53"/>
      <c r="L31" s="53"/>
      <c r="M31" s="43"/>
      <c r="N31" s="54">
        <v>8200</v>
      </c>
      <c r="P31" s="52" t="s">
        <v>35</v>
      </c>
      <c r="Q31" s="53"/>
      <c r="R31" s="53"/>
      <c r="S31" s="43"/>
      <c r="T31" s="54">
        <v>12540</v>
      </c>
    </row>
    <row r="32" spans="1:20" s="63" customFormat="1" ht="12.55" customHeight="1" x14ac:dyDescent="0.25">
      <c r="A32" s="56"/>
      <c r="B32" s="23"/>
      <c r="C32" s="23"/>
      <c r="D32" s="23"/>
      <c r="E32" s="56"/>
      <c r="F32" s="56"/>
      <c r="G32" s="56"/>
      <c r="H32" s="57"/>
      <c r="I32" s="58"/>
      <c r="J32" s="59"/>
      <c r="K32" s="60"/>
      <c r="L32" s="60"/>
      <c r="M32" s="61"/>
      <c r="N32" s="62"/>
    </row>
    <row r="33" spans="1:13" s="64" customFormat="1" ht="14.4" x14ac:dyDescent="0.25">
      <c r="B33" s="64" t="s">
        <v>36</v>
      </c>
      <c r="H33" s="65" t="s">
        <v>37</v>
      </c>
      <c r="J33" s="64" t="s">
        <v>38</v>
      </c>
      <c r="K33" s="66"/>
    </row>
    <row r="34" spans="1:13" s="64" customFormat="1" ht="8.8000000000000007" customHeight="1" x14ac:dyDescent="0.25">
      <c r="H34" s="65"/>
      <c r="L34" s="11"/>
      <c r="M34" s="11"/>
    </row>
    <row r="35" spans="1:13" s="64" customFormat="1" ht="14.4" x14ac:dyDescent="0.25">
      <c r="B35" s="64" t="s">
        <v>39</v>
      </c>
      <c r="H35" s="67" t="s">
        <v>40</v>
      </c>
      <c r="J35" s="64" t="s">
        <v>41</v>
      </c>
      <c r="L35" s="11"/>
      <c r="M35" s="11"/>
    </row>
    <row r="36" spans="1:13" s="64" customFormat="1" ht="8.8000000000000007" customHeight="1" x14ac:dyDescent="0.25">
      <c r="H36" s="67"/>
      <c r="L36" s="11"/>
      <c r="M36" s="11"/>
    </row>
    <row r="37" spans="1:13" s="64" customFormat="1" ht="15.65" x14ac:dyDescent="0.3">
      <c r="B37" s="64" t="s">
        <v>42</v>
      </c>
      <c r="E37" s="68"/>
      <c r="H37" s="69" t="s">
        <v>43</v>
      </c>
      <c r="J37" s="66" t="s">
        <v>44</v>
      </c>
    </row>
    <row r="38" spans="1:13" s="64" customFormat="1" ht="8.8000000000000007" customHeight="1" x14ac:dyDescent="0.25">
      <c r="J38" s="66"/>
    </row>
    <row r="39" spans="1:13" ht="14.4" x14ac:dyDescent="0.25">
      <c r="A39" s="91" t="s">
        <v>45</v>
      </c>
      <c r="B39" s="91"/>
      <c r="C39" s="91"/>
      <c r="D39" s="91"/>
      <c r="E39" s="91"/>
      <c r="F39" s="91"/>
      <c r="G39" s="70"/>
      <c r="H39" s="71"/>
    </row>
    <row r="40" spans="1:13" x14ac:dyDescent="0.25">
      <c r="A40" s="83" t="s">
        <v>46</v>
      </c>
      <c r="B40" s="84"/>
      <c r="C40" s="84"/>
      <c r="D40" s="84"/>
      <c r="E40" s="84"/>
      <c r="F40" s="84"/>
      <c r="G40" s="85"/>
      <c r="H40" s="74"/>
    </row>
    <row r="41" spans="1:13" x14ac:dyDescent="0.25">
      <c r="A41" s="83" t="s">
        <v>47</v>
      </c>
      <c r="B41" s="84"/>
      <c r="C41" s="84"/>
      <c r="D41" s="84"/>
      <c r="E41" s="84"/>
      <c r="F41" s="84"/>
      <c r="G41" s="85"/>
      <c r="H41" s="74"/>
    </row>
    <row r="42" spans="1:13" ht="9.4" customHeight="1" x14ac:dyDescent="0.25">
      <c r="G42" s="75"/>
      <c r="H42" s="75"/>
    </row>
    <row r="43" spans="1:13" x14ac:dyDescent="0.25">
      <c r="B43" s="2" t="s">
        <v>49</v>
      </c>
      <c r="F43" s="76"/>
      <c r="G43" s="76"/>
      <c r="H43" s="76"/>
    </row>
    <row r="44" spans="1:13" ht="9.1" customHeight="1" x14ac:dyDescent="0.25"/>
    <row r="45" spans="1:13" x14ac:dyDescent="0.25">
      <c r="B45" s="77" t="s">
        <v>48</v>
      </c>
      <c r="C45" s="77"/>
      <c r="D45" s="77"/>
      <c r="F45" s="76"/>
      <c r="G45" s="76"/>
    </row>
    <row r="46" spans="1:13" ht="15.05" x14ac:dyDescent="0.3">
      <c r="E46"/>
      <c r="F46"/>
    </row>
  </sheetData>
  <mergeCells count="7">
    <mergeCell ref="A41:G41"/>
    <mergeCell ref="A1:H1"/>
    <mergeCell ref="A2:B2"/>
    <mergeCell ref="A7:H7"/>
    <mergeCell ref="A8:H8"/>
    <mergeCell ref="A39:F39"/>
    <mergeCell ref="A40:G40"/>
  </mergeCells>
  <printOptions horizontalCentered="1"/>
  <pageMargins left="0.19685039370078741" right="0.19685039370078741" top="0.6692913385826772" bottom="0.19685039370078741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Makhortova Anna</dc:creator>
  <cp:lastModifiedBy>Makhortova Anna</cp:lastModifiedBy>
  <cp:lastPrinted>2024-05-29T02:58:05Z</cp:lastPrinted>
  <dcterms:created xsi:type="dcterms:W3CDTF">2022-04-15T06:30:34Z</dcterms:created>
  <dcterms:modified xsi:type="dcterms:W3CDTF">2024-05-29T02:58:08Z</dcterms:modified>
</cp:coreProperties>
</file>